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CONTAT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<sst xmlns="http://schemas.openxmlformats.org/spreadsheetml/2006/main" count="55" uniqueCount="39">
  <si>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</si>
  <si>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</si>
  <si>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</si>
  <si>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</si>
  <si>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</si>
  <si>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</si>
  <si>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</si>
  <si>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</si>
  <si>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</si>
  <si>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</si>
  <si>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</si>
  <si>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</si>
  <si>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</si>
  <si>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</si>
  <si>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</si>
  <si>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</si>
  <si>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</si>
  <si>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</si>
  <si>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</si>
  <si>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</si>
  <si>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</si>
  <si>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</si>
  <si>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</si>
  <si>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SC ALPHA MEDICAL INVEST SRL</t>
  </si>
  <si>
    <t>SC BROTAC MEDICAL CENTER SRL</t>
  </si>
  <si>
    <t>TOTAL</t>
  </si>
  <si>
    <t>PENTRU SERVICII MEDICALE SPITALICESTI   CRONICI SI  SPITALIZARE DE ZI</t>
  </si>
  <si>
    <t>TOTAL VALOARE DECONTATA  2021 DIN CARE:</t>
  </si>
  <si>
    <t>151/2021</t>
  </si>
  <si>
    <t>149/2021</t>
  </si>
  <si>
    <t>160/2021</t>
  </si>
  <si>
    <t>175/2021</t>
  </si>
  <si>
    <t>161/2021</t>
  </si>
  <si>
    <t>167/2021</t>
  </si>
  <si>
    <t>184/2021</t>
  </si>
  <si>
    <t>ALPHA CLINIC CALARASI</t>
  </si>
  <si>
    <t>187/2022</t>
  </si>
  <si>
    <t xml:space="preserve">          SITUATIA  VALORILOR DECONTATE  PENTRU ANUL 2023  CU UNITATILE SANITARE </t>
  </si>
  <si>
    <t xml:space="preserve">          SITUATIA  VALORILOR DECONTATE   PENTRU ANUL 2023  CU UNITATILE SANITARE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</si>
</sst>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4" fontId="5" fillId="0" borderId="4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4" fontId="7" fillId="0" borderId="1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wrapText="1"/>
    </xf>
    <xf numFmtId="0" fontId="5" fillId="0" borderId="28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80" zoomScaleNormal="80" workbookViewId="0" topLeftCell="A1">
      <selection activeCell="L24" sqref="L24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4.57421875" style="0" customWidth="1"/>
    <col min="4" max="4" width="21.00390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6.2812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37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10" t="s">
        <v>9</v>
      </c>
    </row>
    <row r="7" spans="1:16" ht="78.75" customHeight="1" thickBot="1">
      <c r="A7" s="4" t="s">
        <v>3</v>
      </c>
      <c r="B7" s="35" t="s">
        <v>4</v>
      </c>
      <c r="C7" s="36" t="s">
        <v>7</v>
      </c>
      <c r="D7" s="37" t="s">
        <v>27</v>
      </c>
      <c r="E7" s="38" t="s">
        <v>11</v>
      </c>
      <c r="F7" s="38" t="s">
        <v>12</v>
      </c>
      <c r="G7" s="38" t="s">
        <v>13</v>
      </c>
      <c r="H7" s="39" t="s">
        <v>14</v>
      </c>
      <c r="I7" s="40" t="s">
        <v>15</v>
      </c>
      <c r="J7" s="41" t="s">
        <v>16</v>
      </c>
      <c r="K7" s="41" t="s">
        <v>17</v>
      </c>
      <c r="L7" s="41" t="s">
        <v>18</v>
      </c>
      <c r="M7" s="41" t="s">
        <v>19</v>
      </c>
      <c r="N7" s="41" t="s">
        <v>20</v>
      </c>
      <c r="O7" s="39" t="s">
        <v>21</v>
      </c>
      <c r="P7" s="30" t="s">
        <v>22</v>
      </c>
    </row>
    <row r="8" spans="1:16" ht="45">
      <c r="A8" s="15">
        <v>1</v>
      </c>
      <c r="B8" s="18" t="s">
        <v>0</v>
      </c>
      <c r="C8" s="13" t="s">
        <v>28</v>
      </c>
      <c r="D8" s="32">
        <f>E8+F8+G8+H8+I8+J8+K8+L8+M8+N8+O8+P8</f>
        <v>32963672.119999997</v>
      </c>
      <c r="E8" s="14">
        <v>3987776.66</v>
      </c>
      <c r="F8" s="14">
        <v>3919667.75</v>
      </c>
      <c r="G8" s="14">
        <f>4468310.58+26466.08</f>
        <v>4494776.66</v>
      </c>
      <c r="H8" s="28">
        <v>4016330.75</v>
      </c>
      <c r="I8" s="28">
        <v>4460290.05</v>
      </c>
      <c r="J8" s="28">
        <f>3935428.55+71541.69</f>
        <v>4006970.2399999998</v>
      </c>
      <c r="K8" s="28">
        <v>4184678.95</v>
      </c>
      <c r="L8" s="28">
        <v>3893181.06</v>
      </c>
      <c r="M8" s="28"/>
      <c r="N8" s="28"/>
      <c r="O8" s="42"/>
      <c r="P8" s="43"/>
    </row>
    <row r="9" spans="1:16" ht="51" customHeight="1">
      <c r="A9" s="16">
        <v>2</v>
      </c>
      <c r="B9" s="19" t="s">
        <v>1</v>
      </c>
      <c r="C9" s="5" t="s">
        <v>29</v>
      </c>
      <c r="D9" s="33">
        <f>E9+F9+G9+H9+I9+J9+K9+L9+M9+N9+O9+P9</f>
        <v>8554201.73</v>
      </c>
      <c r="E9" s="12">
        <v>1063040.71</v>
      </c>
      <c r="F9" s="12">
        <v>1035086.72</v>
      </c>
      <c r="G9" s="12">
        <f>1078865.03-12613.68</f>
        <v>1066251.35</v>
      </c>
      <c r="H9" s="29">
        <v>886249</v>
      </c>
      <c r="I9" s="29">
        <v>1145871.35</v>
      </c>
      <c r="J9" s="29">
        <f>966867.81+183068.9</f>
        <v>1149936.71</v>
      </c>
      <c r="K9" s="29">
        <v>1122746.02</v>
      </c>
      <c r="L9" s="29">
        <v>1085019.87</v>
      </c>
      <c r="M9" s="29"/>
      <c r="N9" s="29"/>
      <c r="O9" s="31"/>
      <c r="P9" s="44"/>
    </row>
    <row r="10" spans="1:16" ht="30">
      <c r="A10" s="16">
        <v>3</v>
      </c>
      <c r="B10" s="19" t="s">
        <v>6</v>
      </c>
      <c r="C10" s="5" t="s">
        <v>30</v>
      </c>
      <c r="D10" s="34">
        <f>E10+F10+G10+H10+I10+J10+K10+L10+M10+N10+O10+P10</f>
        <v>5416723.79</v>
      </c>
      <c r="E10" s="12">
        <v>660742.35</v>
      </c>
      <c r="F10" s="12">
        <v>585276.55</v>
      </c>
      <c r="G10" s="12">
        <f>711738.75+27826.39</f>
        <v>739565.14</v>
      </c>
      <c r="H10" s="29">
        <v>657338.94</v>
      </c>
      <c r="I10" s="29">
        <v>716376.52</v>
      </c>
      <c r="J10" s="29">
        <f>642667.14+44617.06</f>
        <v>687284.2</v>
      </c>
      <c r="K10" s="29">
        <v>750355.62</v>
      </c>
      <c r="L10" s="29">
        <v>619784.47</v>
      </c>
      <c r="M10" s="29"/>
      <c r="N10" s="29"/>
      <c r="O10" s="31"/>
      <c r="P10" s="44"/>
    </row>
    <row r="11" spans="1:16" ht="40.5" customHeight="1">
      <c r="A11" s="16">
        <v>4</v>
      </c>
      <c r="B11" s="20" t="s">
        <v>2</v>
      </c>
      <c r="C11" s="6" t="s">
        <v>31</v>
      </c>
      <c r="D11" s="33">
        <f>E11+F11+G11+H11+I11+J11+K11+L11+M11+N11+O11+P11</f>
        <v>5350084.07</v>
      </c>
      <c r="E11" s="12">
        <v>632075.9</v>
      </c>
      <c r="F11" s="12">
        <v>659869.45</v>
      </c>
      <c r="G11" s="12">
        <f>660232.61+32601.28</f>
        <v>692833.89</v>
      </c>
      <c r="H11" s="29">
        <v>681491.64</v>
      </c>
      <c r="I11" s="29">
        <v>684237.36</v>
      </c>
      <c r="J11" s="29">
        <f>642076.05+34471.5</f>
        <v>676547.55</v>
      </c>
      <c r="K11" s="29">
        <v>640041.88</v>
      </c>
      <c r="L11" s="29">
        <v>682986.4</v>
      </c>
      <c r="M11" s="29"/>
      <c r="N11" s="29"/>
      <c r="O11" s="31"/>
      <c r="P11" s="44"/>
    </row>
    <row r="12" spans="1:16" ht="52.5" customHeight="1" thickBot="1">
      <c r="A12" s="17">
        <v>5</v>
      </c>
      <c r="B12" s="21" t="s">
        <v>5</v>
      </c>
      <c r="C12" s="9" t="s">
        <v>32</v>
      </c>
      <c r="D12" s="33">
        <f>E12+F12+G12+H12+I12+J12+K12+L12+M12+N12+O12+P12</f>
        <v>4081485.2900000005</v>
      </c>
      <c r="E12" s="12">
        <v>556536.5</v>
      </c>
      <c r="F12" s="12">
        <v>532634.42</v>
      </c>
      <c r="G12" s="12">
        <f>565581.43+1117.16</f>
        <v>566698.5900000001</v>
      </c>
      <c r="H12" s="12">
        <v>419348.79</v>
      </c>
      <c r="I12" s="12">
        <v>526953.48</v>
      </c>
      <c r="J12" s="12">
        <f>500607.27+47928.1</f>
        <v>548535.37</v>
      </c>
      <c r="K12" s="12">
        <f>488111.54</f>
        <v>488111.54</v>
      </c>
      <c r="L12" s="12">
        <v>442666.6</v>
      </c>
      <c r="M12" s="12"/>
      <c r="N12" s="12"/>
      <c r="O12" s="31"/>
      <c r="P12" s="31"/>
    </row>
    <row r="13" spans="1:16" ht="32.25" customHeight="1" thickBot="1">
      <c r="A13" s="26"/>
      <c r="B13" s="22" t="s">
        <v>8</v>
      </c>
      <c r="C13" s="23"/>
      <c r="D13" s="27">
        <f aca="true" t="shared" si="0" ref="D13:I13">SUM(D8:D12)</f>
        <v>56366166.99999999</v>
      </c>
      <c r="E13" s="24">
        <f t="shared" si="0"/>
        <v>6900172.12</v>
      </c>
      <c r="F13" s="24">
        <f t="shared" si="0"/>
        <v>6732534.89</v>
      </c>
      <c r="G13" s="24">
        <f t="shared" si="0"/>
        <v>7560125.629999999</v>
      </c>
      <c r="H13" s="11">
        <f t="shared" si="0"/>
        <v>6660759.119999999</v>
      </c>
      <c r="I13" s="11">
        <f t="shared" si="0"/>
        <v>7533728.76</v>
      </c>
      <c r="J13" s="24">
        <f aca="true" t="shared" si="1" ref="J13:P13">SUM(J8:J12)</f>
        <v>7069274.069999999</v>
      </c>
      <c r="K13" s="24">
        <f t="shared" si="1"/>
        <v>7185934.010000001</v>
      </c>
      <c r="L13" s="24">
        <f t="shared" si="1"/>
        <v>6723638.399999999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25">
        <f t="shared" si="1"/>
        <v>0</v>
      </c>
    </row>
    <row r="14" spans="1:4" ht="12.75">
      <c r="A14" s="1"/>
      <c r="B14" s="1"/>
      <c r="C14" s="1"/>
      <c r="D14" s="7"/>
    </row>
    <row r="15" spans="1:4" ht="12.75">
      <c r="A15" s="1"/>
      <c r="B15" s="1"/>
      <c r="C15" s="1"/>
      <c r="D15" s="7"/>
    </row>
    <row r="16" spans="1:4" ht="18">
      <c r="A16" s="1"/>
      <c r="B16" s="3" t="s">
        <v>38</v>
      </c>
      <c r="C16" s="1"/>
      <c r="D16" s="7"/>
    </row>
    <row r="17" spans="1:4" ht="12.75">
      <c r="A17" s="1"/>
      <c r="B17" s="1"/>
      <c r="C17" s="1"/>
      <c r="D17" s="7"/>
    </row>
    <row r="18" spans="1:4" ht="18">
      <c r="A18" s="1"/>
      <c r="B18" s="1"/>
      <c r="C18" s="3" t="s">
        <v>26</v>
      </c>
      <c r="D18" s="7"/>
    </row>
    <row r="19" spans="1:4" ht="13.5" thickBot="1">
      <c r="A19" s="1"/>
      <c r="B19" s="1"/>
      <c r="C19" s="1"/>
      <c r="D19" s="7"/>
    </row>
    <row r="20" spans="1:16" ht="60.75" thickBot="1">
      <c r="A20" s="4" t="s">
        <v>3</v>
      </c>
      <c r="B20" s="35" t="s">
        <v>4</v>
      </c>
      <c r="C20" s="36" t="s">
        <v>7</v>
      </c>
      <c r="D20" s="37" t="s">
        <v>27</v>
      </c>
      <c r="E20" s="38" t="s">
        <v>11</v>
      </c>
      <c r="F20" s="38" t="s">
        <v>12</v>
      </c>
      <c r="G20" s="38" t="s">
        <v>13</v>
      </c>
      <c r="H20" s="39" t="s">
        <v>14</v>
      </c>
      <c r="I20" s="40" t="s">
        <v>15</v>
      </c>
      <c r="J20" s="41" t="s">
        <v>16</v>
      </c>
      <c r="K20" s="41" t="s">
        <v>17</v>
      </c>
      <c r="L20" s="41" t="s">
        <v>18</v>
      </c>
      <c r="M20" s="41" t="s">
        <v>19</v>
      </c>
      <c r="N20" s="41" t="s">
        <v>20</v>
      </c>
      <c r="O20" s="39" t="s">
        <v>21</v>
      </c>
      <c r="P20" s="30" t="s">
        <v>22</v>
      </c>
    </row>
    <row r="21" spans="1:16" ht="30.75" thickBot="1">
      <c r="A21" s="15">
        <v>1</v>
      </c>
      <c r="B21" s="56" t="s">
        <v>23</v>
      </c>
      <c r="C21" s="57" t="s">
        <v>33</v>
      </c>
      <c r="D21" s="32">
        <f>E21+F21+G21+H21+I21+J21+K21+L21+M21+N21+O21+P21</f>
        <v>4305443.38</v>
      </c>
      <c r="E21" s="14">
        <v>532534.42</v>
      </c>
      <c r="F21" s="14">
        <v>530380.86</v>
      </c>
      <c r="G21" s="14">
        <f>631287.76-317.56</f>
        <v>630970.2</v>
      </c>
      <c r="H21" s="14">
        <v>469842.84</v>
      </c>
      <c r="I21" s="14">
        <v>629325.59</v>
      </c>
      <c r="J21" s="28">
        <f>531366.71</f>
        <v>531366.71</v>
      </c>
      <c r="K21" s="28">
        <v>517174.01</v>
      </c>
      <c r="L21" s="28">
        <v>463848.75</v>
      </c>
      <c r="M21" s="28"/>
      <c r="N21" s="28"/>
      <c r="O21" s="42"/>
      <c r="P21" s="43"/>
    </row>
    <row r="22" spans="1:16" ht="30.75" thickBot="1">
      <c r="A22" s="17">
        <v>2</v>
      </c>
      <c r="B22" s="58" t="s">
        <v>24</v>
      </c>
      <c r="C22" s="51" t="s">
        <v>34</v>
      </c>
      <c r="D22" s="33">
        <f>E22+F22+G22+H22+I22+J22+K22+L22+M22+N22+O22+P22</f>
        <v>1321163.3800000001</v>
      </c>
      <c r="E22" s="12">
        <v>199342.87</v>
      </c>
      <c r="F22" s="12">
        <v>190530.2</v>
      </c>
      <c r="G22" s="12">
        <f>206198.98</f>
        <v>206198.98</v>
      </c>
      <c r="H22" s="12">
        <v>164441.2</v>
      </c>
      <c r="I22" s="12">
        <v>191642.81</v>
      </c>
      <c r="J22" s="12">
        <f>157189.64-438.32</f>
        <v>156751.32</v>
      </c>
      <c r="K22" s="29">
        <v>97844</v>
      </c>
      <c r="L22" s="29">
        <v>114412</v>
      </c>
      <c r="M22" s="29"/>
      <c r="N22" s="29"/>
      <c r="O22" s="31"/>
      <c r="P22" s="44"/>
    </row>
    <row r="23" spans="1:16" ht="30.75" thickBot="1">
      <c r="A23" s="54">
        <v>3</v>
      </c>
      <c r="B23" s="56" t="s">
        <v>35</v>
      </c>
      <c r="C23" s="51" t="s">
        <v>36</v>
      </c>
      <c r="D23" s="33">
        <f>E23+F23+G23+H23+I23+J23+K23+L23+M23+N23+O23+P23</f>
        <v>713291.34</v>
      </c>
      <c r="E23" s="12">
        <v>1077.45</v>
      </c>
      <c r="F23" s="12">
        <v>28840.54</v>
      </c>
      <c r="G23" s="12">
        <f>122397.1+354.43</f>
        <v>122751.53</v>
      </c>
      <c r="H23" s="12">
        <v>91297.37</v>
      </c>
      <c r="I23" s="12">
        <v>137031.32</v>
      </c>
      <c r="J23" s="12">
        <f>124174.71+156.42</f>
        <v>124331.13</v>
      </c>
      <c r="K23" s="29">
        <v>122020</v>
      </c>
      <c r="L23" s="29">
        <v>85942</v>
      </c>
      <c r="M23" s="29"/>
      <c r="N23" s="29"/>
      <c r="O23" s="31"/>
      <c r="P23" s="52"/>
    </row>
    <row r="24" spans="1:16" ht="15.75">
      <c r="A24" s="53"/>
      <c r="B24" s="55" t="s">
        <v>25</v>
      </c>
      <c r="C24" s="45"/>
      <c r="D24" s="33">
        <f>D22+D21</f>
        <v>5626606.76</v>
      </c>
      <c r="E24" s="50">
        <f>E22+E21</f>
        <v>731877.29</v>
      </c>
      <c r="F24" s="50">
        <f aca="true" t="shared" si="2" ref="F24:P24">F22+F21</f>
        <v>720911.06</v>
      </c>
      <c r="G24" s="50">
        <f t="shared" si="2"/>
        <v>837169.1799999999</v>
      </c>
      <c r="H24" s="50">
        <f t="shared" si="2"/>
        <v>634284.04</v>
      </c>
      <c r="I24" s="50">
        <f t="shared" si="2"/>
        <v>820968.3999999999</v>
      </c>
      <c r="J24" s="50">
        <f t="shared" si="2"/>
        <v>688118.03</v>
      </c>
      <c r="K24" s="50">
        <f t="shared" si="2"/>
        <v>615018.01</v>
      </c>
      <c r="L24" s="50">
        <f t="shared" si="2"/>
        <v>578260.75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>
      <c r="A25" s="46"/>
      <c r="B25" s="47"/>
      <c r="C25" s="46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5.75">
      <c r="A26" s="46"/>
      <c r="B26" s="47"/>
      <c r="C26" s="46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5.75">
      <c r="A27" s="46"/>
      <c r="B27" s="47"/>
      <c r="C27" s="46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5.75">
      <c r="A28" s="46"/>
      <c r="B28" s="47"/>
      <c r="C28" s="46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5.75">
      <c r="A29" s="46"/>
      <c r="B29" s="47"/>
      <c r="C29" s="46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5.75">
      <c r="A30" s="46"/>
      <c r="B30" s="47"/>
      <c r="C30" s="46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.75">
      <c r="A31" s="46"/>
      <c r="B31" s="47"/>
      <c r="C31" s="46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5.75">
      <c r="A32" s="46"/>
      <c r="B32" s="47"/>
      <c r="C32" s="46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.75">
      <c r="A33" s="46"/>
      <c r="B33" s="47"/>
      <c r="C33" s="46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5.75">
      <c r="A34" s="46"/>
      <c r="B34" s="47"/>
      <c r="C34" s="46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.75">
      <c r="A35" s="46"/>
      <c r="B35" s="47"/>
      <c r="C35" s="46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5.75">
      <c r="A36" s="46"/>
      <c r="B36" s="47"/>
      <c r="C36" s="46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5.75">
      <c r="A37" s="46"/>
      <c r="B37" s="47"/>
      <c r="C37" s="46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15.75">
      <c r="A38" s="46"/>
      <c r="B38" s="47"/>
      <c r="C38" s="46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4" ht="12.75">
      <c r="A39" s="1"/>
      <c r="B39" s="1"/>
      <c r="C39" s="1"/>
      <c r="D39" s="1"/>
    </row>
    <row r="42" ht="10.5" customHeight="1"/>
    <row r="47" ht="50.25" customHeight="1"/>
    <row r="55" ht="12.75">
      <c r="D55" s="8"/>
    </row>
    <row r="57" ht="12.75">
      <c r="D57" s="8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dd</cp:lastModifiedBy>
  <cp:lastPrinted>2015-06-22T12:18:55Z</cp:lastPrinted>
  <dcterms:created xsi:type="dcterms:W3CDTF">2006-08-21T12:16:09Z</dcterms:created>
  <dcterms:modified xsi:type="dcterms:W3CDTF">2023-09-26T09:57:45Z</dcterms:modified>
  <cp:category/>
  <cp:version/>
  <cp:contentType/>
  <cp:contentStatus/>
</cp:coreProperties>
</file>